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持分法" sheetId="1" r:id="rId1"/>
  </sheets>
  <calcPr calcId="152511"/>
</workbook>
</file>

<file path=xl/calcChain.xml><?xml version="1.0" encoding="utf-8"?>
<calcChain xmlns="http://schemas.openxmlformats.org/spreadsheetml/2006/main">
  <c r="F44" i="1" l="1"/>
  <c r="F43" i="1"/>
  <c r="F42" i="1"/>
  <c r="F37" i="1"/>
  <c r="F36" i="1"/>
  <c r="F29" i="1"/>
  <c r="F35" i="1"/>
  <c r="F31" i="1"/>
  <c r="F38" i="1" s="1"/>
  <c r="F28" i="1"/>
  <c r="H46" i="1"/>
  <c r="H38" i="1"/>
  <c r="H30" i="1"/>
  <c r="H44" i="1"/>
  <c r="H43" i="1"/>
  <c r="H47" i="1"/>
  <c r="H31" i="1"/>
  <c r="H45" i="1"/>
  <c r="H37" i="1"/>
  <c r="H29" i="1"/>
  <c r="H36" i="1"/>
  <c r="H35" i="1"/>
  <c r="H42" i="1"/>
  <c r="H48" i="1"/>
  <c r="H32" i="1"/>
  <c r="H39" i="1"/>
  <c r="H28" i="1"/>
  <c r="F45" i="1" l="1"/>
  <c r="F46" i="1" s="1"/>
  <c r="F39" i="1"/>
  <c r="F30" i="1"/>
  <c r="F32" i="1" l="1"/>
  <c r="F47" i="1"/>
  <c r="F48" i="1" s="1"/>
</calcChain>
</file>

<file path=xl/sharedStrings.xml><?xml version="1.0" encoding="utf-8"?>
<sst xmlns="http://schemas.openxmlformats.org/spreadsheetml/2006/main" count="53" uniqueCount="50">
  <si>
    <t>S社の資産負債の時価は、機械設備を除き、簿価と一致していた</t>
  </si>
  <si>
    <t>前提</t>
  </si>
  <si>
    <t>持分法のれんについて</t>
  </si>
  <si>
    <t>1. 持分法のれんを計算せよ</t>
  </si>
  <si>
    <t>前提条件をデータ化</t>
  </si>
  <si>
    <t>S社の流動資産（2021年1月1日）</t>
  </si>
  <si>
    <t>S社の固定資産（2021年1月1日）</t>
  </si>
  <si>
    <t>S社の総負債（2021年1月1日）</t>
  </si>
  <si>
    <t>S社の流動資産は$100,000、固定資産は1,900,000、総負債は800,00であった</t>
  </si>
  <si>
    <t>S社の機械設備の時価簿価差額</t>
  </si>
  <si>
    <t>S社株式の取得価額</t>
  </si>
  <si>
    <t>P社のS社株式の取得価額</t>
  </si>
  <si>
    <t>S社純資産のうちP社帰属部分</t>
  </si>
  <si>
    <t>取得価額－簿価純資産</t>
  </si>
  <si>
    <t>機械設備へのPPAのうちP社帰属部分</t>
  </si>
  <si>
    <t>持分法のれん</t>
  </si>
  <si>
    <t>2021年度（12月決算）において、S社の純利益は$100,000、支払配当金は$50,000であった</t>
  </si>
  <si>
    <t>S社の機械設備の時価は、簿価を$300,000上回っていた（減価償却は、10年均等償却）</t>
  </si>
  <si>
    <t>2. 2021年度末の関連会社株式の帳簿価格を計算せよ</t>
  </si>
  <si>
    <t>S社の純利益（2021年年度）</t>
  </si>
  <si>
    <t>S社の支払配当金（2021年年度）</t>
  </si>
  <si>
    <t>支払配当金のうちP社帰属部分</t>
  </si>
  <si>
    <t>純利益のうちP社帰属部分（持分法投資損益）</t>
  </si>
  <si>
    <t>S社の機械設備の耐用年数</t>
  </si>
  <si>
    <t>関連会社株式</t>
  </si>
  <si>
    <t>連結FS上の減価償却費のうちP社帰属部分</t>
  </si>
  <si>
    <t>S社の期首純資産</t>
  </si>
  <si>
    <t>純利益</t>
  </si>
  <si>
    <t>支払配当金</t>
  </si>
  <si>
    <t>S社の期末純資産</t>
  </si>
  <si>
    <t>P社帰属部分</t>
  </si>
  <si>
    <t>持分法のれん（期末簿価）</t>
  </si>
  <si>
    <t>問題</t>
  </si>
  <si>
    <t>問題1.への回答</t>
  </si>
  <si>
    <t>2021年1月1日、P社はS社の普通株式の30%を$500,000で取得し、持分法を適用した</t>
  </si>
  <si>
    <t>前提条件より</t>
  </si>
  <si>
    <t>P社→S社の所有割合</t>
  </si>
  <si>
    <t>（流動資産＋固定資産－総負債）＝ 純資産簿価 × 所有割合がP社帰属部分</t>
  </si>
  <si>
    <t>PPA前のれんのうち、P社帰属部分</t>
  </si>
  <si>
    <t>機械設備の時価簿価差額＝PPAで機械設備にアロケートされた価値のうちP社帰属部分</t>
  </si>
  <si>
    <t>純資産×所有割合がP社に帰属する純利益。P社の連結FS上は持分法投資損益。</t>
  </si>
  <si>
    <t>S社から受領した配当金は、投資勘定を減算する（資本の払戻し）</t>
  </si>
  <si>
    <t>PPAはP社連結FS上の処理であるから、S社の純利益では減価償却費が過小評価されているため調整が必要（いわゆる持分法のれんの償却額）</t>
  </si>
  <si>
    <t>（流動資産＋固定資産－総負債）＝ 純資産簿価</t>
  </si>
  <si>
    <t>S社のFSのうち所有割合がP社に帰属する、というコンセプトが持分法の基本的な考え方（のれん以外）</t>
  </si>
  <si>
    <t>いわゆる持分法のれん（のれんはS社単体FSに関係ないため別途調整が必要。）</t>
  </si>
  <si>
    <t>問題2.への回答（別解：S社の期末純資産に着目）</t>
  </si>
  <si>
    <t>問題2.への回答（P社の投資簿価に着目）</t>
  </si>
  <si>
    <t>BASE方式。当期の純利益は、期首の純資産に対してプラスされるアイテム</t>
  </si>
  <si>
    <t>BASE方式。当期の支払配当金は、期首の純資産に対してマイナスされるアイテム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</si>
</sst>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9" fontId="4" fillId="2" borderId="2" xfId="0" applyNumberFormat="1" applyFont="1" applyFill="1" applyBorder="1"/>
    <xf numFmtId="41" fontId="4" fillId="2" borderId="2" xfId="1" applyFont="1" applyFill="1" applyBorder="1"/>
    <xf numFmtId="41" fontId="2" fillId="0" borderId="0" xfId="0" applyNumberFormat="1" applyFont="1"/>
    <xf numFmtId="41" fontId="2" fillId="0" borderId="1" xfId="0" applyNumberFormat="1" applyFont="1" applyBorder="1"/>
    <xf numFmtId="41" fontId="3" fillId="0" borderId="0" xfId="0" applyNumberFormat="1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99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8"/>
  <sheetViews>
    <sheetView showGridLines="0" tabSelected="1" zoomScale="85" zoomScaleNormal="85" workbookViewId="0"/>
  </sheetViews>
  <sheetFormatPr defaultRowHeight="12.75" x14ac:dyDescent="0.2"/>
  <cols>
    <col min="1" max="1" width="2.7109375" style="1" customWidth="1"/>
    <col min="2" max="6" width="12.7109375" style="1" customWidth="1"/>
    <col min="7" max="7" width="2.7109375" style="1" customWidth="1"/>
    <col min="8" max="8" width="12.7109375" style="1" customWidth="1"/>
    <col min="9" max="9" width="9.5703125" style="1" customWidth="1"/>
    <col min="10" max="19" width="12.7109375" style="1" customWidth="1"/>
    <col min="20" max="16384" width="9.140625" style="1"/>
  </cols>
  <sheetData>
    <row r="2" spans="2:19" x14ac:dyDescent="0.2"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4" spans="2:19" x14ac:dyDescent="0.2">
      <c r="B4" s="2" t="s">
        <v>1</v>
      </c>
    </row>
    <row r="5" spans="2:19" x14ac:dyDescent="0.2">
      <c r="B5" s="1" t="s">
        <v>34</v>
      </c>
    </row>
    <row r="6" spans="2:19" x14ac:dyDescent="0.2">
      <c r="B6" s="1" t="s">
        <v>8</v>
      </c>
    </row>
    <row r="7" spans="2:19" x14ac:dyDescent="0.2">
      <c r="B7" s="1" t="s">
        <v>0</v>
      </c>
    </row>
    <row r="8" spans="2:19" x14ac:dyDescent="0.2">
      <c r="B8" s="1" t="s">
        <v>17</v>
      </c>
    </row>
    <row r="9" spans="2:19" x14ac:dyDescent="0.2">
      <c r="B9" s="1" t="s">
        <v>16</v>
      </c>
    </row>
    <row r="10" spans="2:19" x14ac:dyDescent="0.2">
      <c r="B10" s="2"/>
    </row>
    <row r="11" spans="2:19" x14ac:dyDescent="0.2">
      <c r="B11" s="2" t="s">
        <v>32</v>
      </c>
    </row>
    <row r="12" spans="2:19" x14ac:dyDescent="0.2">
      <c r="B12" s="1" t="s">
        <v>3</v>
      </c>
    </row>
    <row r="13" spans="2:19" x14ac:dyDescent="0.2">
      <c r="B13" s="1" t="s">
        <v>18</v>
      </c>
    </row>
    <row r="14" spans="2:19" x14ac:dyDescent="0.2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x14ac:dyDescent="0.2">
      <c r="B15" s="2"/>
    </row>
    <row r="16" spans="2:19" x14ac:dyDescent="0.2">
      <c r="B16" s="2" t="s">
        <v>4</v>
      </c>
    </row>
    <row r="17" spans="2:10" x14ac:dyDescent="0.2">
      <c r="B17" s="1" t="s">
        <v>36</v>
      </c>
      <c r="C17" s="5"/>
      <c r="F17" s="6">
        <v>0.3</v>
      </c>
    </row>
    <row r="18" spans="2:10" x14ac:dyDescent="0.2">
      <c r="B18" s="1" t="s">
        <v>11</v>
      </c>
      <c r="F18" s="7">
        <v>500000</v>
      </c>
    </row>
    <row r="19" spans="2:10" x14ac:dyDescent="0.2">
      <c r="B19" s="1" t="s">
        <v>5</v>
      </c>
      <c r="F19" s="7">
        <v>100000</v>
      </c>
    </row>
    <row r="20" spans="2:10" x14ac:dyDescent="0.2">
      <c r="B20" s="1" t="s">
        <v>6</v>
      </c>
      <c r="F20" s="7">
        <v>1900000</v>
      </c>
    </row>
    <row r="21" spans="2:10" x14ac:dyDescent="0.2">
      <c r="B21" s="1" t="s">
        <v>7</v>
      </c>
      <c r="F21" s="7">
        <v>800000</v>
      </c>
    </row>
    <row r="22" spans="2:10" x14ac:dyDescent="0.2">
      <c r="B22" s="1" t="s">
        <v>9</v>
      </c>
      <c r="F22" s="7">
        <v>300000</v>
      </c>
    </row>
    <row r="23" spans="2:10" x14ac:dyDescent="0.2">
      <c r="B23" s="1" t="s">
        <v>23</v>
      </c>
      <c r="F23" s="7">
        <v>10</v>
      </c>
    </row>
    <row r="24" spans="2:10" x14ac:dyDescent="0.2">
      <c r="B24" s="1" t="s">
        <v>19</v>
      </c>
      <c r="F24" s="7">
        <v>100000</v>
      </c>
    </row>
    <row r="25" spans="2:10" x14ac:dyDescent="0.2">
      <c r="B25" s="1" t="s">
        <v>20</v>
      </c>
      <c r="F25" s="7">
        <v>50000</v>
      </c>
    </row>
    <row r="27" spans="2:10" x14ac:dyDescent="0.2">
      <c r="B27" s="2" t="s">
        <v>33</v>
      </c>
    </row>
    <row r="28" spans="2:10" x14ac:dyDescent="0.2">
      <c r="B28" s="1" t="s">
        <v>10</v>
      </c>
      <c r="F28" s="8">
        <f>F18</f>
        <v>500000</v>
      </c>
      <c r="H28" s="1" t="str">
        <f ca="1">_xlfn.FORMULATEXT(F28)</f>
        <v>=F18</v>
      </c>
      <c r="J28" s="13" t="s">
        <v>35</v>
      </c>
    </row>
    <row r="29" spans="2:10" x14ac:dyDescent="0.2">
      <c r="B29" s="3" t="s">
        <v>12</v>
      </c>
      <c r="C29" s="3"/>
      <c r="D29" s="3"/>
      <c r="E29" s="3"/>
      <c r="F29" s="9">
        <f>(F19+F20-F21)*F17</f>
        <v>360000</v>
      </c>
      <c r="H29" s="1" t="str">
        <f t="shared" ref="H29:H48" ca="1" si="0">_xlfn.FORMULATEXT(F29)</f>
        <v>=(F19+F20-F21)*F17</v>
      </c>
      <c r="J29" s="13" t="s">
        <v>37</v>
      </c>
    </row>
    <row r="30" spans="2:10" x14ac:dyDescent="0.2">
      <c r="B30" s="1" t="s">
        <v>13</v>
      </c>
      <c r="F30" s="8">
        <f>F28-F29</f>
        <v>140000</v>
      </c>
      <c r="H30" s="1" t="str">
        <f t="shared" ca="1" si="0"/>
        <v>=F28-F29</v>
      </c>
      <c r="J30" s="13" t="s">
        <v>38</v>
      </c>
    </row>
    <row r="31" spans="2:10" x14ac:dyDescent="0.2">
      <c r="B31" s="3" t="s">
        <v>14</v>
      </c>
      <c r="C31" s="3"/>
      <c r="D31" s="3"/>
      <c r="E31" s="3"/>
      <c r="F31" s="9">
        <f>F22*F17</f>
        <v>90000</v>
      </c>
      <c r="H31" s="1" t="str">
        <f t="shared" ca="1" si="0"/>
        <v>=F22*F17</v>
      </c>
      <c r="J31" s="13" t="s">
        <v>39</v>
      </c>
    </row>
    <row r="32" spans="2:10" x14ac:dyDescent="0.2">
      <c r="B32" s="2" t="s">
        <v>15</v>
      </c>
      <c r="C32" s="2"/>
      <c r="D32" s="2"/>
      <c r="E32" s="2"/>
      <c r="F32" s="10">
        <f>F30-F31</f>
        <v>50000</v>
      </c>
      <c r="H32" s="1" t="str">
        <f t="shared" ca="1" si="0"/>
        <v>=F30-F31</v>
      </c>
    </row>
    <row r="34" spans="2:10" x14ac:dyDescent="0.2">
      <c r="B34" s="2" t="s">
        <v>47</v>
      </c>
    </row>
    <row r="35" spans="2:10" x14ac:dyDescent="0.2">
      <c r="B35" s="1" t="s">
        <v>10</v>
      </c>
      <c r="F35" s="8">
        <f>F18</f>
        <v>500000</v>
      </c>
      <c r="H35" s="1" t="str">
        <f t="shared" ca="1" si="0"/>
        <v>=F18</v>
      </c>
      <c r="J35" s="13" t="s">
        <v>35</v>
      </c>
    </row>
    <row r="36" spans="2:10" x14ac:dyDescent="0.2">
      <c r="B36" s="1" t="s">
        <v>22</v>
      </c>
      <c r="F36" s="8">
        <f>F24*F17</f>
        <v>30000</v>
      </c>
      <c r="H36" s="1" t="str">
        <f t="shared" ca="1" si="0"/>
        <v>=F24*F17</v>
      </c>
      <c r="J36" s="13" t="s">
        <v>40</v>
      </c>
    </row>
    <row r="37" spans="2:10" x14ac:dyDescent="0.2">
      <c r="B37" s="1" t="s">
        <v>21</v>
      </c>
      <c r="F37" s="8">
        <f>F25*F17</f>
        <v>15000</v>
      </c>
      <c r="H37" s="1" t="str">
        <f t="shared" ca="1" si="0"/>
        <v>=F25*F17</v>
      </c>
      <c r="J37" s="13" t="s">
        <v>41</v>
      </c>
    </row>
    <row r="38" spans="2:10" x14ac:dyDescent="0.2">
      <c r="B38" s="3" t="s">
        <v>25</v>
      </c>
      <c r="C38" s="3"/>
      <c r="D38" s="3"/>
      <c r="E38" s="3"/>
      <c r="F38" s="9">
        <f>F31/F23</f>
        <v>9000</v>
      </c>
      <c r="H38" s="1" t="str">
        <f t="shared" ca="1" si="0"/>
        <v>=F31/F23</v>
      </c>
      <c r="J38" s="13" t="s">
        <v>42</v>
      </c>
    </row>
    <row r="39" spans="2:10" x14ac:dyDescent="0.2">
      <c r="B39" s="2" t="s">
        <v>24</v>
      </c>
      <c r="F39" s="10">
        <f>F35+F36-F37-F38</f>
        <v>506000</v>
      </c>
      <c r="H39" s="1" t="str">
        <f t="shared" ca="1" si="0"/>
        <v>=F35+F36-F37-F38</v>
      </c>
    </row>
    <row r="41" spans="2:10" x14ac:dyDescent="0.2">
      <c r="B41" s="2" t="s">
        <v>46</v>
      </c>
    </row>
    <row r="42" spans="2:10" x14ac:dyDescent="0.2">
      <c r="B42" s="1" t="s">
        <v>26</v>
      </c>
      <c r="F42" s="8">
        <f>F19+F20-F21</f>
        <v>1200000</v>
      </c>
      <c r="H42" s="1" t="str">
        <f t="shared" ca="1" si="0"/>
        <v>=F19+F20-F21</v>
      </c>
      <c r="J42" s="13" t="s">
        <v>43</v>
      </c>
    </row>
    <row r="43" spans="2:10" x14ac:dyDescent="0.2">
      <c r="B43" s="1" t="s">
        <v>27</v>
      </c>
      <c r="F43" s="8">
        <f>F24</f>
        <v>100000</v>
      </c>
      <c r="H43" s="1" t="str">
        <f t="shared" ca="1" si="0"/>
        <v>=F24</v>
      </c>
      <c r="J43" s="13" t="s">
        <v>48</v>
      </c>
    </row>
    <row r="44" spans="2:10" x14ac:dyDescent="0.2">
      <c r="B44" s="3" t="s">
        <v>28</v>
      </c>
      <c r="C44" s="3"/>
      <c r="D44" s="3"/>
      <c r="E44" s="3"/>
      <c r="F44" s="9">
        <f>F25</f>
        <v>50000</v>
      </c>
      <c r="H44" s="1" t="str">
        <f t="shared" ca="1" si="0"/>
        <v>=F25</v>
      </c>
      <c r="J44" s="13" t="s">
        <v>49</v>
      </c>
    </row>
    <row r="45" spans="2:10" x14ac:dyDescent="0.2">
      <c r="B45" s="1" t="s">
        <v>29</v>
      </c>
      <c r="F45" s="8">
        <f>F42+F43-F44</f>
        <v>1250000</v>
      </c>
      <c r="H45" s="1" t="str">
        <f t="shared" ca="1" si="0"/>
        <v>=F42+F43-F44</v>
      </c>
      <c r="J45" s="13"/>
    </row>
    <row r="46" spans="2:10" x14ac:dyDescent="0.2">
      <c r="B46" s="1" t="s">
        <v>30</v>
      </c>
      <c r="F46" s="8">
        <f>F45*F17</f>
        <v>375000</v>
      </c>
      <c r="H46" s="1" t="str">
        <f t="shared" ca="1" si="0"/>
        <v>=F45*F17</v>
      </c>
      <c r="J46" s="13" t="s">
        <v>44</v>
      </c>
    </row>
    <row r="47" spans="2:10" x14ac:dyDescent="0.2">
      <c r="B47" s="3" t="s">
        <v>31</v>
      </c>
      <c r="C47" s="3"/>
      <c r="D47" s="3"/>
      <c r="E47" s="3"/>
      <c r="F47" s="9">
        <f>F30-F38</f>
        <v>131000</v>
      </c>
      <c r="H47" s="1" t="str">
        <f t="shared" ca="1" si="0"/>
        <v>=F30-F38</v>
      </c>
      <c r="J47" s="13" t="s">
        <v>45</v>
      </c>
    </row>
    <row r="48" spans="2:10" x14ac:dyDescent="0.2">
      <c r="B48" s="2" t="s">
        <v>24</v>
      </c>
      <c r="F48" s="10">
        <f>F46+F47</f>
        <v>506000</v>
      </c>
      <c r="H48" s="1" t="str">
        <f t="shared" ca="1" si="0"/>
        <v>=F46+F47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持分法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2022-11-13T04:24:05Z</dcterms:modified>
</cp:coreProperties>
</file>